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on 2\IED\"/>
    </mc:Choice>
  </mc:AlternateContent>
  <bookViews>
    <workbookView xWindow="0" yWindow="0" windowWidth="21600" windowHeight="9735" activeTab="1"/>
  </bookViews>
  <sheets>
    <sheet name="Part 1" sheetId="1" r:id="rId1"/>
    <sheet name="Part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C16" i="1"/>
  <c r="F8" i="2"/>
  <c r="F7" i="2"/>
  <c r="F4" i="2"/>
  <c r="F5" i="2"/>
  <c r="F6" i="2" s="1"/>
  <c r="B15" i="2" l="1"/>
  <c r="C15" i="2" s="1"/>
  <c r="B14" i="2"/>
  <c r="C14" i="2" s="1"/>
  <c r="B5" i="2"/>
  <c r="C5" i="2" s="1"/>
  <c r="B9" i="2"/>
  <c r="C9" i="2" s="1"/>
  <c r="B8" i="2"/>
  <c r="C8" i="2" s="1"/>
  <c r="B12" i="2"/>
  <c r="C12" i="2" s="1"/>
  <c r="B13" i="2"/>
  <c r="C13" i="2" s="1"/>
  <c r="B7" i="2"/>
  <c r="C7" i="2" s="1"/>
  <c r="B11" i="2"/>
  <c r="C11" i="2" s="1"/>
  <c r="B16" i="2"/>
  <c r="C16" i="2" s="1"/>
  <c r="B6" i="2"/>
  <c r="C6" i="2" s="1"/>
  <c r="B10" i="2"/>
  <c r="C10" i="2" s="1"/>
  <c r="F15" i="1"/>
  <c r="C17" i="2" l="1"/>
  <c r="C6" i="1"/>
  <c r="C7" i="1"/>
  <c r="C8" i="1"/>
  <c r="C9" i="1"/>
  <c r="C10" i="1"/>
  <c r="C11" i="1"/>
  <c r="C12" i="1"/>
  <c r="C13" i="1"/>
  <c r="C14" i="1"/>
  <c r="C5" i="1"/>
  <c r="C18" i="1" s="1"/>
  <c r="C26" i="1" l="1"/>
  <c r="C24" i="1"/>
  <c r="C20" i="1"/>
  <c r="C22" i="1"/>
  <c r="C15" i="1"/>
  <c r="C28" i="1" l="1"/>
</calcChain>
</file>

<file path=xl/sharedStrings.xml><?xml version="1.0" encoding="utf-8"?>
<sst xmlns="http://schemas.openxmlformats.org/spreadsheetml/2006/main" count="64" uniqueCount="33">
  <si>
    <t>Activity 3.7 Statistical Analysis with Excel</t>
  </si>
  <si>
    <t>Marion Andrew Fondevilla</t>
  </si>
  <si>
    <t>Height Of Students</t>
  </si>
  <si>
    <t>Feet</t>
  </si>
  <si>
    <t>Inches</t>
  </si>
  <si>
    <t>Decimal in Feet</t>
  </si>
  <si>
    <t>Sum</t>
  </si>
  <si>
    <t>Mode</t>
  </si>
  <si>
    <t>STDEV.P</t>
  </si>
  <si>
    <t>Minimun</t>
  </si>
  <si>
    <t>Median</t>
  </si>
  <si>
    <t>Maximum</t>
  </si>
  <si>
    <t>Range</t>
  </si>
  <si>
    <t>Bins</t>
  </si>
  <si>
    <t>More</t>
  </si>
  <si>
    <t>Frequency</t>
  </si>
  <si>
    <t>STDEV.S</t>
  </si>
  <si>
    <t>Column1</t>
  </si>
  <si>
    <t>Mean</t>
  </si>
  <si>
    <t>Standard Error</t>
  </si>
  <si>
    <t>Standard Deviation</t>
  </si>
  <si>
    <t>Sample Variance</t>
  </si>
  <si>
    <t>Kurtosis</t>
  </si>
  <si>
    <t>Skewness</t>
  </si>
  <si>
    <t>Minimum</t>
  </si>
  <si>
    <t>Count</t>
  </si>
  <si>
    <t>Bin</t>
  </si>
  <si>
    <t>Base on the date distributed its quite normal, since its neither skewed rigt or left.</t>
  </si>
  <si>
    <t>Part 2</t>
  </si>
  <si>
    <t>X</t>
  </si>
  <si>
    <t>X-Mean</t>
  </si>
  <si>
    <t>(X-Mean)^2</t>
  </si>
  <si>
    <t>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</si>
</sst>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'Part 1'!$G$5:$G$11</c:f>
              <c:strCache>
                <c:ptCount val="7"/>
                <c:pt idx="0">
                  <c:v>4.75</c:v>
                </c:pt>
                <c:pt idx="1">
                  <c:v>5</c:v>
                </c:pt>
                <c:pt idx="2">
                  <c:v>5.25</c:v>
                </c:pt>
                <c:pt idx="3">
                  <c:v>5.5</c:v>
                </c:pt>
                <c:pt idx="4">
                  <c:v>5.75</c:v>
                </c:pt>
                <c:pt idx="5">
                  <c:v>6</c:v>
                </c:pt>
                <c:pt idx="6">
                  <c:v>More</c:v>
                </c:pt>
              </c:strCache>
            </c:strRef>
          </c:cat>
          <c:val>
            <c:numRef>
              <c:f>'Part 1'!$H$5:$H$11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09464"/>
        <c:axId val="196487424"/>
      </c:barChart>
      <c:catAx>
        <c:axId val="195809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487424"/>
        <c:crosses val="autoZero"/>
        <c:auto val="1"/>
        <c:lblAlgn val="ctr"/>
        <c:lblOffset val="100"/>
        <c:noMultiLvlLbl val="0"/>
      </c:catAx>
      <c:valAx>
        <c:axId val="196487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809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'Part 2'!$F$17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numRef>
              <c:f>'Part 2'!$E$18:$E$25</c:f>
              <c:numCache>
                <c:formatCode>General</c:formatCode>
                <c:ptCount val="8"/>
                <c:pt idx="0">
                  <c:v>3.8</c:v>
                </c:pt>
                <c:pt idx="1">
                  <c:v>3.9</c:v>
                </c:pt>
                <c:pt idx="2">
                  <c:v>4</c:v>
                </c:pt>
                <c:pt idx="3">
                  <c:v>4.0999999999999996</c:v>
                </c:pt>
                <c:pt idx="4">
                  <c:v>4.2</c:v>
                </c:pt>
                <c:pt idx="5">
                  <c:v>4.3</c:v>
                </c:pt>
                <c:pt idx="6">
                  <c:v>4.4000000000000004</c:v>
                </c:pt>
              </c:numCache>
            </c:numRef>
          </c:cat>
          <c:val>
            <c:numRef>
              <c:f>'Part 2'!$F$18:$F$25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854944"/>
        <c:axId val="196855328"/>
      </c:barChart>
      <c:catAx>
        <c:axId val="196854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6855328"/>
        <c:crosses val="autoZero"/>
        <c:auto val="1"/>
        <c:lblAlgn val="ctr"/>
        <c:lblOffset val="100"/>
        <c:noMultiLvlLbl val="0"/>
      </c:catAx>
      <c:valAx>
        <c:axId val="1968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6854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15</xdr:col>
      <xdr:colOff>0</xdr:colOff>
      <xdr:row>12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1</xdr:row>
      <xdr:rowOff>180975</xdr:rowOff>
    </xdr:from>
    <xdr:to>
      <xdr:col>16</xdr:col>
      <xdr:colOff>200025</xdr:colOff>
      <xdr:row>16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17" sqref="C17"/>
    </sheetView>
  </sheetViews>
  <sheetFormatPr defaultRowHeight="15" x14ac:dyDescent="0.25"/>
  <cols>
    <col min="3" max="3" width="15" customWidth="1"/>
    <col min="4" max="4" width="16.28515625" customWidth="1"/>
    <col min="5" max="5" width="19.7109375" customWidth="1"/>
    <col min="6" max="6" width="17.7109375" customWidth="1"/>
  </cols>
  <sheetData>
    <row r="1" spans="1:9" ht="15.75" x14ac:dyDescent="0.25">
      <c r="A1" s="1" t="s">
        <v>0</v>
      </c>
    </row>
    <row r="2" spans="1:9" x14ac:dyDescent="0.25">
      <c r="A2" t="s">
        <v>1</v>
      </c>
    </row>
    <row r="3" spans="1:9" ht="15.75" thickBot="1" x14ac:dyDescent="0.3">
      <c r="A3" s="2" t="s">
        <v>2</v>
      </c>
    </row>
    <row r="4" spans="1:9" x14ac:dyDescent="0.25">
      <c r="A4" t="s">
        <v>3</v>
      </c>
      <c r="B4" t="s">
        <v>4</v>
      </c>
      <c r="C4" t="s">
        <v>5</v>
      </c>
      <c r="F4" t="s">
        <v>13</v>
      </c>
      <c r="G4" s="7" t="s">
        <v>26</v>
      </c>
      <c r="H4" s="7" t="s">
        <v>15</v>
      </c>
    </row>
    <row r="5" spans="1:9" x14ac:dyDescent="0.25">
      <c r="A5">
        <v>5</v>
      </c>
      <c r="B5">
        <v>7</v>
      </c>
      <c r="C5" s="3">
        <f>A5+B5/12</f>
        <v>5.583333333333333</v>
      </c>
      <c r="F5">
        <v>4.75</v>
      </c>
      <c r="G5" s="4">
        <v>4.75</v>
      </c>
      <c r="H5" s="5">
        <v>0</v>
      </c>
    </row>
    <row r="6" spans="1:9" x14ac:dyDescent="0.25">
      <c r="A6">
        <v>5</v>
      </c>
      <c r="B6">
        <v>2</v>
      </c>
      <c r="C6" s="3">
        <f t="shared" ref="C6:C14" si="0">A6+B6/12</f>
        <v>5.166666666666667</v>
      </c>
      <c r="F6">
        <v>5</v>
      </c>
      <c r="G6" s="4">
        <v>5</v>
      </c>
      <c r="H6" s="5">
        <v>1</v>
      </c>
    </row>
    <row r="7" spans="1:9" x14ac:dyDescent="0.25">
      <c r="A7">
        <v>5</v>
      </c>
      <c r="B7">
        <v>10</v>
      </c>
      <c r="C7" s="3">
        <f t="shared" si="0"/>
        <v>5.833333333333333</v>
      </c>
      <c r="F7">
        <v>5.25</v>
      </c>
      <c r="G7" s="4">
        <v>5.25</v>
      </c>
      <c r="H7" s="5">
        <v>1</v>
      </c>
    </row>
    <row r="8" spans="1:9" x14ac:dyDescent="0.25">
      <c r="A8">
        <v>5</v>
      </c>
      <c r="B8">
        <v>5</v>
      </c>
      <c r="C8" s="3">
        <f t="shared" si="0"/>
        <v>5.416666666666667</v>
      </c>
      <c r="F8">
        <v>5.5</v>
      </c>
      <c r="G8" s="4">
        <v>5.5</v>
      </c>
      <c r="H8" s="5">
        <v>5</v>
      </c>
    </row>
    <row r="9" spans="1:9" x14ac:dyDescent="0.25">
      <c r="A9">
        <v>5</v>
      </c>
      <c r="B9">
        <v>6</v>
      </c>
      <c r="C9" s="3">
        <f t="shared" si="0"/>
        <v>5.5</v>
      </c>
      <c r="F9">
        <v>5.75</v>
      </c>
      <c r="G9" s="4">
        <v>5.75</v>
      </c>
      <c r="H9" s="5">
        <v>2</v>
      </c>
    </row>
    <row r="10" spans="1:9" x14ac:dyDescent="0.25">
      <c r="A10">
        <v>5</v>
      </c>
      <c r="B10">
        <v>6</v>
      </c>
      <c r="C10" s="3">
        <f t="shared" si="0"/>
        <v>5.5</v>
      </c>
      <c r="F10">
        <v>6</v>
      </c>
      <c r="G10" s="4">
        <v>6</v>
      </c>
      <c r="H10" s="5">
        <v>1</v>
      </c>
    </row>
    <row r="11" spans="1:9" ht="15.75" thickBot="1" x14ac:dyDescent="0.3">
      <c r="A11">
        <v>5</v>
      </c>
      <c r="B11">
        <v>8</v>
      </c>
      <c r="C11" s="3">
        <f t="shared" si="0"/>
        <v>5.666666666666667</v>
      </c>
      <c r="G11" s="6" t="s">
        <v>14</v>
      </c>
      <c r="H11" s="6">
        <v>0</v>
      </c>
    </row>
    <row r="12" spans="1:9" x14ac:dyDescent="0.25">
      <c r="A12">
        <v>4</v>
      </c>
      <c r="B12">
        <v>10</v>
      </c>
      <c r="C12" s="3">
        <f t="shared" si="0"/>
        <v>4.833333333333333</v>
      </c>
    </row>
    <row r="13" spans="1:9" x14ac:dyDescent="0.25">
      <c r="A13">
        <v>5</v>
      </c>
      <c r="B13">
        <v>4</v>
      </c>
      <c r="C13" s="3">
        <f t="shared" si="0"/>
        <v>5.333333333333333</v>
      </c>
    </row>
    <row r="14" spans="1:9" x14ac:dyDescent="0.25">
      <c r="A14">
        <v>5</v>
      </c>
      <c r="B14">
        <v>6</v>
      </c>
      <c r="C14" s="3">
        <f t="shared" si="0"/>
        <v>5.5</v>
      </c>
    </row>
    <row r="15" spans="1:9" ht="15.75" thickBot="1" x14ac:dyDescent="0.3">
      <c r="B15" t="s">
        <v>6</v>
      </c>
      <c r="C15" s="3">
        <f>SUM(C5:C14)</f>
        <v>54.333333333333336</v>
      </c>
      <c r="F15">
        <f>'Part 2'!F5/(F30-1)</f>
        <v>1.3333333333333333</v>
      </c>
    </row>
    <row r="16" spans="1:9" x14ac:dyDescent="0.25">
      <c r="B16" t="s">
        <v>7</v>
      </c>
      <c r="C16" s="3">
        <f>_xlfn.MODE.MULT(C5:C15)</f>
        <v>5.5</v>
      </c>
      <c r="E16" s="8" t="s">
        <v>17</v>
      </c>
      <c r="F16" s="8"/>
      <c r="H16">
        <v>14</v>
      </c>
      <c r="I16" t="s">
        <v>27</v>
      </c>
    </row>
    <row r="17" spans="2:6" x14ac:dyDescent="0.25">
      <c r="E17" s="5"/>
      <c r="F17" s="5"/>
    </row>
    <row r="18" spans="2:6" x14ac:dyDescent="0.25">
      <c r="B18" t="s">
        <v>8</v>
      </c>
      <c r="C18" s="3">
        <f>_xlfn.STDEV.P(C5:C14)</f>
        <v>0.26299556396765833</v>
      </c>
      <c r="E18" s="5" t="s">
        <v>18</v>
      </c>
      <c r="F18" s="5">
        <v>5.4333333333333336</v>
      </c>
    </row>
    <row r="19" spans="2:6" x14ac:dyDescent="0.25">
      <c r="E19" s="5" t="s">
        <v>19</v>
      </c>
      <c r="F19" s="5">
        <v>8.7665187989219448E-2</v>
      </c>
    </row>
    <row r="20" spans="2:6" x14ac:dyDescent="0.25">
      <c r="B20" t="s">
        <v>16</v>
      </c>
      <c r="C20" s="3">
        <f>_xlfn.STDEV.S(C5:C14)</f>
        <v>0.27722166555277</v>
      </c>
      <c r="E20" s="5" t="s">
        <v>10</v>
      </c>
      <c r="F20" s="5">
        <v>5.5</v>
      </c>
    </row>
    <row r="21" spans="2:6" x14ac:dyDescent="0.25">
      <c r="E21" s="5" t="s">
        <v>7</v>
      </c>
      <c r="F21" s="5">
        <v>5.5</v>
      </c>
    </row>
    <row r="22" spans="2:6" x14ac:dyDescent="0.25">
      <c r="B22" t="s">
        <v>9</v>
      </c>
      <c r="C22" s="3">
        <f>MIN(C5:C14)</f>
        <v>4.833333333333333</v>
      </c>
      <c r="E22" s="5" t="s">
        <v>20</v>
      </c>
      <c r="F22" s="5">
        <v>0.27722166555277</v>
      </c>
    </row>
    <row r="23" spans="2:6" x14ac:dyDescent="0.25">
      <c r="E23" s="5" t="s">
        <v>21</v>
      </c>
      <c r="F23" s="5">
        <v>7.6851851851851852E-2</v>
      </c>
    </row>
    <row r="24" spans="2:6" x14ac:dyDescent="0.25">
      <c r="B24" t="s">
        <v>10</v>
      </c>
      <c r="C24" s="3">
        <f>MEDIAN(C5:C14)</f>
        <v>5.5</v>
      </c>
      <c r="E24" s="5" t="s">
        <v>22</v>
      </c>
      <c r="F24" s="5">
        <v>1.7168674698795261</v>
      </c>
    </row>
    <row r="25" spans="2:6" x14ac:dyDescent="0.25">
      <c r="E25" s="5" t="s">
        <v>23</v>
      </c>
      <c r="F25" s="5">
        <v>-1.0104566732515734</v>
      </c>
    </row>
    <row r="26" spans="2:6" x14ac:dyDescent="0.25">
      <c r="B26" t="s">
        <v>11</v>
      </c>
      <c r="C26" s="3">
        <f>MAX(C5:C14)</f>
        <v>5.833333333333333</v>
      </c>
      <c r="E26" s="5" t="s">
        <v>12</v>
      </c>
      <c r="F26" s="5">
        <v>1</v>
      </c>
    </row>
    <row r="27" spans="2:6" x14ac:dyDescent="0.25">
      <c r="E27" s="5" t="s">
        <v>24</v>
      </c>
      <c r="F27" s="5">
        <v>4.833333333333333</v>
      </c>
    </row>
    <row r="28" spans="2:6" x14ac:dyDescent="0.25">
      <c r="B28" t="s">
        <v>12</v>
      </c>
      <c r="C28" s="3">
        <f>C26-C22</f>
        <v>1</v>
      </c>
      <c r="E28" s="5" t="s">
        <v>11</v>
      </c>
      <c r="F28" s="5">
        <v>5.833333333333333</v>
      </c>
    </row>
    <row r="29" spans="2:6" x14ac:dyDescent="0.25">
      <c r="E29" s="5" t="s">
        <v>6</v>
      </c>
      <c r="F29" s="5">
        <v>54.333333333333336</v>
      </c>
    </row>
    <row r="30" spans="2:6" ht="15.75" thickBot="1" x14ac:dyDescent="0.3">
      <c r="E30" s="6" t="s">
        <v>25</v>
      </c>
      <c r="F30" s="6">
        <v>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H17" sqref="H17"/>
    </sheetView>
  </sheetViews>
  <sheetFormatPr defaultRowHeight="15" x14ac:dyDescent="0.25"/>
  <cols>
    <col min="3" max="3" width="12.42578125" customWidth="1"/>
    <col min="6" max="6" width="9.5703125" customWidth="1"/>
    <col min="10" max="10" width="21.14062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28</v>
      </c>
    </row>
    <row r="4" spans="1:8" x14ac:dyDescent="0.25">
      <c r="A4" t="s">
        <v>29</v>
      </c>
      <c r="B4" t="s">
        <v>30</v>
      </c>
      <c r="C4" t="s">
        <v>31</v>
      </c>
      <c r="E4" s="3" t="s">
        <v>6</v>
      </c>
      <c r="F4" s="3">
        <f>SUM(A5:A16)</f>
        <v>48.800000000000004</v>
      </c>
      <c r="H4" t="s">
        <v>32</v>
      </c>
    </row>
    <row r="5" spans="1:8" x14ac:dyDescent="0.25">
      <c r="A5">
        <v>3.8</v>
      </c>
      <c r="B5">
        <f>A5-F6</f>
        <v>-0.2666666666666675</v>
      </c>
      <c r="C5">
        <f>B5^2</f>
        <v>7.1111111111111555E-2</v>
      </c>
      <c r="E5" t="s">
        <v>25</v>
      </c>
      <c r="F5" s="3">
        <f>COUNT(A5:A16)</f>
        <v>12</v>
      </c>
      <c r="H5">
        <v>3.8</v>
      </c>
    </row>
    <row r="6" spans="1:8" x14ac:dyDescent="0.25">
      <c r="A6">
        <v>3.9</v>
      </c>
      <c r="B6">
        <f>A6-F6</f>
        <v>-0.16666666666666741</v>
      </c>
      <c r="C6">
        <f t="shared" ref="C6:C16" si="0">B6^2</f>
        <v>2.7777777777778026E-2</v>
      </c>
      <c r="E6" t="s">
        <v>18</v>
      </c>
      <c r="F6">
        <f>F4/F5</f>
        <v>4.0666666666666673</v>
      </c>
      <c r="H6">
        <v>3.9</v>
      </c>
    </row>
    <row r="7" spans="1:8" x14ac:dyDescent="0.25">
      <c r="A7">
        <v>3.9</v>
      </c>
      <c r="B7">
        <f>A7-F6</f>
        <v>-0.16666666666666741</v>
      </c>
      <c r="C7">
        <f t="shared" si="0"/>
        <v>2.7777777777778026E-2</v>
      </c>
      <c r="E7" t="s">
        <v>10</v>
      </c>
      <c r="F7">
        <f>MEDIAN(A5:A16)</f>
        <v>4.05</v>
      </c>
      <c r="H7">
        <v>4</v>
      </c>
    </row>
    <row r="8" spans="1:8" x14ac:dyDescent="0.25">
      <c r="A8">
        <v>4</v>
      </c>
      <c r="B8">
        <f>A8-F6</f>
        <v>-6.6666666666667318E-2</v>
      </c>
      <c r="C8">
        <f t="shared" si="0"/>
        <v>4.4444444444445312E-3</v>
      </c>
      <c r="D8" s="3"/>
      <c r="E8" t="s">
        <v>7</v>
      </c>
      <c r="F8">
        <f>_xlfn.MODE.MULT(A5:A16)</f>
        <v>4</v>
      </c>
      <c r="H8">
        <v>4.0999999999999996</v>
      </c>
    </row>
    <row r="9" spans="1:8" x14ac:dyDescent="0.25">
      <c r="A9">
        <v>4</v>
      </c>
      <c r="B9">
        <f>A9-F6</f>
        <v>-6.6666666666667318E-2</v>
      </c>
      <c r="C9">
        <f t="shared" si="0"/>
        <v>4.4444444444445312E-3</v>
      </c>
      <c r="D9" s="3"/>
      <c r="E9" t="s">
        <v>8</v>
      </c>
      <c r="F9">
        <f>_xlfn.STDEV.P(A5:A17)</f>
        <v>0.16499158227686114</v>
      </c>
      <c r="H9">
        <v>4.2</v>
      </c>
    </row>
    <row r="10" spans="1:8" x14ac:dyDescent="0.25">
      <c r="A10">
        <v>4</v>
      </c>
      <c r="B10">
        <f>A10-F6</f>
        <v>-6.6666666666667318E-2</v>
      </c>
      <c r="C10">
        <f t="shared" si="0"/>
        <v>4.4444444444445312E-3</v>
      </c>
      <c r="D10" s="3"/>
      <c r="E10" t="s">
        <v>16</v>
      </c>
      <c r="F10">
        <f>_xlfn.STDEV.S(A5:A16)</f>
        <v>0.17232808737106589</v>
      </c>
      <c r="H10">
        <v>4.3</v>
      </c>
    </row>
    <row r="11" spans="1:8" x14ac:dyDescent="0.25">
      <c r="A11">
        <v>4.0999999999999996</v>
      </c>
      <c r="B11">
        <f>A11-F6</f>
        <v>3.3333333333332327E-2</v>
      </c>
      <c r="C11">
        <f t="shared" si="0"/>
        <v>1.1111111111110441E-3</v>
      </c>
      <c r="D11" s="3"/>
      <c r="H11">
        <v>4.4000000000000004</v>
      </c>
    </row>
    <row r="12" spans="1:8" x14ac:dyDescent="0.25">
      <c r="A12">
        <v>4.0999999999999996</v>
      </c>
      <c r="B12">
        <f>A12-F6</f>
        <v>3.3333333333332327E-2</v>
      </c>
      <c r="C12">
        <f t="shared" si="0"/>
        <v>1.1111111111110441E-3</v>
      </c>
      <c r="D12" s="3"/>
    </row>
    <row r="13" spans="1:8" x14ac:dyDescent="0.25">
      <c r="A13">
        <v>4.0999999999999996</v>
      </c>
      <c r="B13">
        <f>A13-F6</f>
        <v>3.3333333333332327E-2</v>
      </c>
      <c r="C13">
        <f t="shared" si="0"/>
        <v>1.1111111111110441E-3</v>
      </c>
      <c r="D13" s="3"/>
    </row>
    <row r="14" spans="1:8" x14ac:dyDescent="0.25">
      <c r="A14">
        <v>4.2</v>
      </c>
      <c r="B14">
        <f>A14-F6</f>
        <v>0.13333333333333286</v>
      </c>
      <c r="C14">
        <f t="shared" si="0"/>
        <v>1.7777777777777653E-2</v>
      </c>
      <c r="D14" s="3"/>
    </row>
    <row r="15" spans="1:8" x14ac:dyDescent="0.25">
      <c r="A15">
        <v>4.3</v>
      </c>
      <c r="B15">
        <f>A15-F6</f>
        <v>0.2333333333333325</v>
      </c>
      <c r="C15">
        <f t="shared" si="0"/>
        <v>5.444444444444406E-2</v>
      </c>
      <c r="D15" s="3"/>
    </row>
    <row r="16" spans="1:8" ht="15.75" thickBot="1" x14ac:dyDescent="0.3">
      <c r="A16">
        <v>4.4000000000000004</v>
      </c>
      <c r="B16">
        <f>A16-F6</f>
        <v>0.33333333333333304</v>
      </c>
      <c r="C16">
        <f t="shared" si="0"/>
        <v>0.11111111111111091</v>
      </c>
      <c r="D16" s="3"/>
    </row>
    <row r="17" spans="2:11" ht="15.75" thickBot="1" x14ac:dyDescent="0.3">
      <c r="B17" t="s">
        <v>6</v>
      </c>
      <c r="C17">
        <f>SUM(C5:C16)</f>
        <v>0.32666666666666688</v>
      </c>
      <c r="E17" s="7" t="s">
        <v>26</v>
      </c>
      <c r="F17" s="7" t="s">
        <v>15</v>
      </c>
    </row>
    <row r="18" spans="2:11" x14ac:dyDescent="0.25">
      <c r="E18" s="4">
        <v>3.8</v>
      </c>
      <c r="F18" s="5">
        <v>1</v>
      </c>
      <c r="J18" s="8" t="s">
        <v>17</v>
      </c>
      <c r="K18" s="8"/>
    </row>
    <row r="19" spans="2:11" x14ac:dyDescent="0.25">
      <c r="E19" s="4">
        <v>3.9</v>
      </c>
      <c r="F19" s="5">
        <v>2</v>
      </c>
      <c r="J19" s="5"/>
      <c r="K19" s="5"/>
    </row>
    <row r="20" spans="2:11" x14ac:dyDescent="0.25">
      <c r="E20" s="4">
        <v>4</v>
      </c>
      <c r="F20" s="5">
        <v>3</v>
      </c>
      <c r="J20" s="5" t="s">
        <v>18</v>
      </c>
      <c r="K20" s="5">
        <v>4.0666666666666673</v>
      </c>
    </row>
    <row r="21" spans="2:11" x14ac:dyDescent="0.25">
      <c r="E21" s="4">
        <v>4.0999999999999996</v>
      </c>
      <c r="F21" s="5">
        <v>3</v>
      </c>
      <c r="J21" s="5" t="s">
        <v>19</v>
      </c>
      <c r="K21" s="5">
        <v>4.9746833816308123E-2</v>
      </c>
    </row>
    <row r="22" spans="2:11" x14ac:dyDescent="0.25">
      <c r="E22" s="4">
        <v>4.2</v>
      </c>
      <c r="F22" s="5">
        <v>1</v>
      </c>
      <c r="J22" s="5" t="s">
        <v>10</v>
      </c>
      <c r="K22" s="5">
        <v>4.05</v>
      </c>
    </row>
    <row r="23" spans="2:11" x14ac:dyDescent="0.25">
      <c r="E23" s="4">
        <v>4.3</v>
      </c>
      <c r="F23" s="5">
        <v>1</v>
      </c>
      <c r="J23" s="5" t="s">
        <v>7</v>
      </c>
      <c r="K23" s="5">
        <v>4</v>
      </c>
    </row>
    <row r="24" spans="2:11" x14ac:dyDescent="0.25">
      <c r="E24" s="4">
        <v>4.4000000000000004</v>
      </c>
      <c r="F24" s="5">
        <v>1</v>
      </c>
      <c r="J24" s="5" t="s">
        <v>20</v>
      </c>
      <c r="K24" s="5">
        <v>0.17232808737106242</v>
      </c>
    </row>
    <row r="25" spans="2:11" ht="15.75" thickBot="1" x14ac:dyDescent="0.3">
      <c r="E25" s="6"/>
      <c r="F25" s="6"/>
      <c r="J25" s="5" t="s">
        <v>21</v>
      </c>
      <c r="K25" s="5">
        <v>2.9696969696968525E-2</v>
      </c>
    </row>
    <row r="26" spans="2:11" x14ac:dyDescent="0.25">
      <c r="J26" s="5" t="s">
        <v>22</v>
      </c>
      <c r="K26" s="5">
        <v>-5.0853810912125486E-2</v>
      </c>
    </row>
    <row r="27" spans="2:11" x14ac:dyDescent="0.25">
      <c r="J27" s="5" t="s">
        <v>23</v>
      </c>
      <c r="K27" s="5">
        <v>0.49265305777382928</v>
      </c>
    </row>
    <row r="28" spans="2:11" x14ac:dyDescent="0.25">
      <c r="J28" s="5" t="s">
        <v>12</v>
      </c>
      <c r="K28" s="5">
        <v>0.60000000000000053</v>
      </c>
    </row>
    <row r="29" spans="2:11" x14ac:dyDescent="0.25">
      <c r="J29" s="5" t="s">
        <v>24</v>
      </c>
      <c r="K29" s="5">
        <v>3.8</v>
      </c>
    </row>
    <row r="30" spans="2:11" x14ac:dyDescent="0.25">
      <c r="J30" s="5" t="s">
        <v>11</v>
      </c>
      <c r="K30" s="5">
        <v>4.4000000000000004</v>
      </c>
    </row>
    <row r="31" spans="2:11" x14ac:dyDescent="0.25">
      <c r="J31" s="5" t="s">
        <v>6</v>
      </c>
      <c r="K31" s="5">
        <v>48.800000000000004</v>
      </c>
    </row>
    <row r="32" spans="2:11" ht="15.75" thickBot="1" x14ac:dyDescent="0.3">
      <c r="J32" s="6" t="s">
        <v>25</v>
      </c>
      <c r="K32" s="6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1</vt:lpstr>
      <vt:lpstr>Part 2</vt:lpstr>
    </vt:vector>
  </TitlesOfParts>
  <Company>Wake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8459786137</dc:creator>
  <cp:lastModifiedBy>8459786137</cp:lastModifiedBy>
  <dcterms:created xsi:type="dcterms:W3CDTF">2014-09-15T13:51:29Z</dcterms:created>
  <dcterms:modified xsi:type="dcterms:W3CDTF">2014-09-16T13:39:51Z</dcterms:modified>
</cp:coreProperties>
</file>